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OOGLE Ligue\01 Secrétariat Ligue Bzh FFME\Reglements_projets\Competition\"/>
    </mc:Choice>
  </mc:AlternateContent>
  <bookViews>
    <workbookView xWindow="600" yWindow="75" windowWidth="11715" windowHeight="5445"/>
  </bookViews>
  <sheets>
    <sheet name="Competition_V3" sheetId="3" r:id="rId1"/>
  </sheets>
  <externalReferences>
    <externalReference r:id="rId2"/>
  </externalReferences>
  <definedNames>
    <definedName name="Commission_CR_BZH_FFME">[1]données!$A$3:$A$8</definedName>
    <definedName name="_xlnm.Print_Area" localSheetId="0">Competition_V3!$A$1:$N$34</definedName>
  </definedNames>
  <calcPr calcId="152511"/>
</workbook>
</file>

<file path=xl/calcChain.xml><?xml version="1.0" encoding="utf-8"?>
<calcChain xmlns="http://schemas.openxmlformats.org/spreadsheetml/2006/main">
  <c r="M15" i="3" l="1"/>
  <c r="W31" i="3"/>
  <c r="V31" i="3"/>
  <c r="R31" i="3"/>
  <c r="C12" i="3"/>
  <c r="D12" i="3" s="1"/>
  <c r="R28" i="3"/>
  <c r="W24" i="3"/>
  <c r="V24" i="3"/>
  <c r="R24" i="3"/>
  <c r="W16" i="3"/>
  <c r="V16" i="3"/>
  <c r="W15" i="3"/>
  <c r="V15" i="3"/>
  <c r="W14" i="3"/>
  <c r="V14" i="3"/>
  <c r="W13" i="3"/>
  <c r="V13" i="3"/>
  <c r="W12" i="3"/>
  <c r="V12" i="3"/>
  <c r="W30" i="3"/>
  <c r="V30" i="3"/>
  <c r="W28" i="3"/>
  <c r="V28" i="3"/>
  <c r="W27" i="3"/>
  <c r="V27" i="3"/>
  <c r="W25" i="3"/>
  <c r="V25" i="3"/>
  <c r="W23" i="3"/>
  <c r="V23" i="3"/>
  <c r="W22" i="3"/>
  <c r="V22" i="3"/>
  <c r="W21" i="3"/>
  <c r="V21" i="3"/>
  <c r="W20" i="3"/>
  <c r="V20" i="3"/>
  <c r="V17" i="3"/>
  <c r="W17" i="3"/>
  <c r="R25" i="3"/>
  <c r="R27" i="3"/>
  <c r="R30" i="3"/>
  <c r="B25" i="3"/>
  <c r="R23" i="3"/>
  <c r="R22" i="3"/>
  <c r="R21" i="3"/>
  <c r="R20" i="3"/>
  <c r="R17" i="3"/>
  <c r="R16" i="3"/>
  <c r="R15" i="3"/>
  <c r="R14" i="3"/>
  <c r="R12" i="3"/>
  <c r="R13" i="3"/>
  <c r="P11" i="3"/>
  <c r="M23" i="3" l="1"/>
  <c r="T8" i="3"/>
  <c r="B13" i="3"/>
</calcChain>
</file>

<file path=xl/sharedStrings.xml><?xml version="1.0" encoding="utf-8"?>
<sst xmlns="http://schemas.openxmlformats.org/spreadsheetml/2006/main" count="93" uniqueCount="69">
  <si>
    <t>Championnat de France</t>
  </si>
  <si>
    <t>Compétition</t>
  </si>
  <si>
    <t>Type</t>
  </si>
  <si>
    <t>Discipline</t>
  </si>
  <si>
    <t>Durée</t>
  </si>
  <si>
    <t>Frais d'inscription</t>
  </si>
  <si>
    <t>Justificatif joint</t>
  </si>
  <si>
    <t>Frais d'hébergement</t>
  </si>
  <si>
    <t>Place Roger Penvern 56600 Lanester</t>
  </si>
  <si>
    <t>Du</t>
  </si>
  <si>
    <t>OBJET :</t>
  </si>
  <si>
    <t>COMMISSION :</t>
  </si>
  <si>
    <t>BENEFICIAIRE :</t>
  </si>
  <si>
    <t>Adresse</t>
  </si>
  <si>
    <t>Reçue le :</t>
  </si>
  <si>
    <t>APPROUVÉ :</t>
  </si>
  <si>
    <t>REMARQUES : </t>
  </si>
  <si>
    <t>Signature du TRESORIER</t>
  </si>
  <si>
    <t>Demande d'aide - Compétitions</t>
  </si>
  <si>
    <t>Prénom</t>
  </si>
  <si>
    <t>Nom</t>
  </si>
  <si>
    <t>Aide pour les compétitions nationales</t>
  </si>
  <si>
    <t>Stade atteint</t>
  </si>
  <si>
    <t>Ville</t>
  </si>
  <si>
    <t>Montant</t>
  </si>
  <si>
    <t>Aide maximale hébergement</t>
  </si>
  <si>
    <t>Aide maximale inscription</t>
  </si>
  <si>
    <t>Lieu départ</t>
  </si>
  <si>
    <t>Lieu compétition</t>
  </si>
  <si>
    <t>Code Postal</t>
  </si>
  <si>
    <t>N° Ordre</t>
  </si>
  <si>
    <t>Courriel</t>
  </si>
  <si>
    <t>Qualifications</t>
  </si>
  <si>
    <t>Demi-finale</t>
  </si>
  <si>
    <t>Finale</t>
  </si>
  <si>
    <t>Podium</t>
  </si>
  <si>
    <t>Coupe de France</t>
  </si>
  <si>
    <t>H</t>
  </si>
  <si>
    <t>I</t>
  </si>
  <si>
    <t>@</t>
  </si>
  <si>
    <t>VIREMENT  N° :</t>
  </si>
  <si>
    <t>Fait à :</t>
  </si>
  <si>
    <t xml:space="preserve">le </t>
  </si>
  <si>
    <t>Signature du demandeur</t>
  </si>
  <si>
    <t>Signature du responsable légal</t>
  </si>
  <si>
    <t>Justificatif classement joint</t>
  </si>
  <si>
    <t>N° licence :</t>
  </si>
  <si>
    <t>Montant des frais pris en charge par club, CD ou autre</t>
  </si>
  <si>
    <t>Nombre de personnes</t>
  </si>
  <si>
    <t>Nombre km Aller-Retour</t>
  </si>
  <si>
    <t>Déplacement</t>
  </si>
  <si>
    <t>Pointage la veille de la compétition ?</t>
  </si>
  <si>
    <t>DATE :</t>
  </si>
  <si>
    <t>au</t>
  </si>
  <si>
    <t>Modulation</t>
  </si>
  <si>
    <t>Base I</t>
  </si>
  <si>
    <t>Base H</t>
  </si>
  <si>
    <t>Catégorie</t>
  </si>
  <si>
    <t>NON</t>
  </si>
  <si>
    <t>Nombre de nuitées</t>
  </si>
  <si>
    <t>Nombre max de nuitées</t>
  </si>
  <si>
    <t>Barème hébergement</t>
  </si>
  <si>
    <t>Barème déplacement</t>
  </si>
  <si>
    <t>Préciser</t>
  </si>
  <si>
    <t>OUI</t>
  </si>
  <si>
    <t>Ligue Bretagne FFME</t>
  </si>
  <si>
    <t>Réservé à la Ligue</t>
  </si>
  <si>
    <t>Nb de compétiteurs dans la catégorie</t>
  </si>
  <si>
    <t>Classement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</si>
</sst>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.000\ [$€-40C]_-;\-* #,##0.000\ [$€-40C]_-;_-* &quot;-&quot;??\ [$€-40C]_-;_-@_-"/>
    <numFmt numFmtId="165" formatCode="#,##0.00&quot; km&quot;"/>
    <numFmt numFmtId="166" formatCode="_(* #,##0.00_)&quot;€&quot;;_(* \(#,##0.00&quot;€&quot;\);_(* &quot;-&quot;??_)&quot;€&quot;;_(@_)"/>
    <numFmt numFmtId="167" formatCode="_-* #,##0.00\ [$€-40C]_-;\-* #,##0.00\ [$€-40C]_-;_-* &quot;-&quot;??\ [$€-40C]_-;_-@_-"/>
    <numFmt numFmtId="168" formatCode="General&quot; km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i/>
      <sz val="8"/>
      <name val="Tahoma"/>
      <family val="2"/>
    </font>
    <font>
      <sz val="20"/>
      <name val="Arial"/>
      <family val="2"/>
    </font>
    <font>
      <sz val="10"/>
      <color rgb="FF333333"/>
      <name val="Tahoma"/>
      <family val="2"/>
    </font>
    <font>
      <sz val="10"/>
      <name val="Arial"/>
      <family val="2"/>
    </font>
    <font>
      <sz val="24"/>
      <color rgb="FFA14817"/>
      <name val="Tahoma"/>
      <family val="2"/>
    </font>
    <font>
      <sz val="12"/>
      <color rgb="FF000080"/>
      <name val="Tahoma"/>
      <family val="2"/>
    </font>
    <font>
      <sz val="20"/>
      <color rgb="FFA14817"/>
      <name val="Tahoma"/>
      <family val="2"/>
    </font>
    <font>
      <b/>
      <sz val="9"/>
      <color rgb="FF808080"/>
      <name val="Tahoma"/>
      <family val="2"/>
    </font>
    <font>
      <sz val="9"/>
      <color rgb="FF333333"/>
      <name val="Tahoma"/>
      <family val="2"/>
    </font>
    <font>
      <b/>
      <sz val="9"/>
      <color rgb="FFFFFFFF"/>
      <name val="Tahoma"/>
      <family val="2"/>
    </font>
    <font>
      <sz val="10"/>
      <color theme="1"/>
      <name val="Tahoma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DF6E7"/>
        <bgColor rgb="FF000000"/>
      </patternFill>
    </fill>
    <fill>
      <patternFill patternType="solid">
        <fgColor rgb="FFA1481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rgb="FF000000"/>
      </patternFill>
    </fill>
    <fill>
      <patternFill patternType="solid">
        <fgColor rgb="FFFDF6E7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Alignment="1" applyProtection="1">
      <alignment horizontal="left" vertical="top"/>
    </xf>
    <xf numFmtId="0" fontId="10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164" fontId="2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/>
    <xf numFmtId="14" fontId="2" fillId="2" borderId="0" xfId="0" applyNumberFormat="1" applyFont="1" applyFill="1" applyBorder="1" applyAlignment="1" applyProtection="1"/>
    <xf numFmtId="0" fontId="5" fillId="6" borderId="3" xfId="0" applyFont="1" applyFill="1" applyBorder="1" applyAlignment="1" applyProtection="1">
      <protection locked="0"/>
    </xf>
    <xf numFmtId="9" fontId="6" fillId="0" borderId="0" xfId="0" applyNumberFormat="1" applyFont="1" applyBorder="1" applyProtection="1"/>
    <xf numFmtId="167" fontId="2" fillId="0" borderId="0" xfId="0" applyNumberFormat="1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left" vertical="center"/>
    </xf>
    <xf numFmtId="44" fontId="6" fillId="0" borderId="0" xfId="1" applyFont="1" applyBorder="1" applyProtection="1"/>
    <xf numFmtId="14" fontId="13" fillId="6" borderId="0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/>
    </xf>
    <xf numFmtId="14" fontId="13" fillId="6" borderId="15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</xf>
    <xf numFmtId="14" fontId="13" fillId="6" borderId="16" xfId="0" applyNumberFormat="1" applyFont="1" applyFill="1" applyBorder="1" applyProtection="1">
      <protection locked="0"/>
    </xf>
    <xf numFmtId="167" fontId="2" fillId="6" borderId="14" xfId="1" applyNumberFormat="1" applyFont="1" applyFill="1" applyBorder="1" applyAlignment="1" applyProtection="1">
      <protection locked="0"/>
    </xf>
    <xf numFmtId="0" fontId="12" fillId="4" borderId="12" xfId="0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vertical="center"/>
    </xf>
    <xf numFmtId="14" fontId="2" fillId="2" borderId="0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protection locked="0"/>
    </xf>
    <xf numFmtId="0" fontId="3" fillId="3" borderId="5" xfId="0" applyFont="1" applyFill="1" applyBorder="1" applyAlignment="1" applyProtection="1">
      <alignment vertical="center"/>
    </xf>
    <xf numFmtId="0" fontId="6" fillId="8" borderId="6" xfId="0" applyFont="1" applyFill="1" applyBorder="1" applyProtection="1"/>
    <xf numFmtId="0" fontId="6" fillId="8" borderId="8" xfId="0" applyFont="1" applyFill="1" applyBorder="1" applyProtection="1"/>
    <xf numFmtId="0" fontId="2" fillId="8" borderId="11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/>
    </xf>
    <xf numFmtId="0" fontId="6" fillId="8" borderId="9" xfId="0" applyFont="1" applyFill="1" applyBorder="1" applyProtection="1"/>
    <xf numFmtId="0" fontId="6" fillId="8" borderId="10" xfId="0" applyFont="1" applyFill="1" applyBorder="1" applyProtection="1"/>
    <xf numFmtId="0" fontId="2" fillId="8" borderId="10" xfId="0" applyFont="1" applyFill="1" applyBorder="1" applyAlignment="1" applyProtection="1">
      <alignment horizontal="center"/>
    </xf>
    <xf numFmtId="0" fontId="10" fillId="8" borderId="7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>
      <alignment horizontal="right"/>
    </xf>
    <xf numFmtId="0" fontId="6" fillId="8" borderId="0" xfId="0" applyFont="1" applyFill="1" applyBorder="1" applyProtection="1"/>
    <xf numFmtId="167" fontId="6" fillId="0" borderId="0" xfId="0" applyNumberFormat="1" applyFont="1" applyBorder="1" applyProtection="1"/>
    <xf numFmtId="0" fontId="12" fillId="4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</xf>
    <xf numFmtId="1" fontId="13" fillId="0" borderId="14" xfId="0" applyNumberFormat="1" applyFont="1" applyFill="1" applyBorder="1" applyAlignment="1" applyProtection="1">
      <alignment horizontal="right" vertical="center"/>
    </xf>
    <xf numFmtId="0" fontId="14" fillId="9" borderId="12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7" borderId="15" xfId="0" applyFont="1" applyFill="1" applyBorder="1" applyAlignment="1" applyProtection="1">
      <alignment horizontal="center" wrapText="1"/>
      <protection locked="0"/>
    </xf>
    <xf numFmtId="0" fontId="2" fillId="7" borderId="16" xfId="0" applyFont="1" applyFill="1" applyBorder="1" applyAlignment="1" applyProtection="1">
      <alignment horizontal="center" wrapText="1"/>
      <protection locked="0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166" fontId="2" fillId="6" borderId="18" xfId="0" applyNumberFormat="1" applyFont="1" applyFill="1" applyBorder="1" applyAlignment="1" applyProtection="1">
      <alignment horizontal="center"/>
      <protection locked="0"/>
    </xf>
    <xf numFmtId="166" fontId="2" fillId="6" borderId="19" xfId="0" applyNumberFormat="1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left" vertical="center"/>
    </xf>
    <xf numFmtId="0" fontId="12" fillId="4" borderId="15" xfId="0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4" fillId="9" borderId="12" xfId="0" applyFont="1" applyFill="1" applyBorder="1" applyAlignment="1" applyProtection="1">
      <alignment horizontal="center"/>
    </xf>
    <xf numFmtId="0" fontId="14" fillId="9" borderId="15" xfId="0" applyFont="1" applyFill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167" fontId="2" fillId="0" borderId="14" xfId="0" applyNumberFormat="1" applyFont="1" applyFill="1" applyBorder="1" applyAlignment="1" applyProtection="1">
      <alignment horizontal="center" wrapText="1"/>
    </xf>
    <xf numFmtId="167" fontId="2" fillId="0" borderId="16" xfId="0" applyNumberFormat="1" applyFont="1" applyFill="1" applyBorder="1" applyAlignment="1" applyProtection="1">
      <alignment horizontal="center" wrapText="1"/>
    </xf>
    <xf numFmtId="0" fontId="5" fillId="6" borderId="2" xfId="0" applyFont="1" applyFill="1" applyBorder="1" applyAlignment="1" applyProtection="1">
      <alignment horizontal="center"/>
      <protection locked="0"/>
    </xf>
    <xf numFmtId="168" fontId="2" fillId="7" borderId="14" xfId="0" applyNumberFormat="1" applyFont="1" applyFill="1" applyBorder="1" applyAlignment="1" applyProtection="1">
      <alignment horizontal="center" wrapText="1"/>
      <protection locked="0"/>
    </xf>
    <xf numFmtId="168" fontId="2" fillId="7" borderId="15" xfId="0" applyNumberFormat="1" applyFont="1" applyFill="1" applyBorder="1" applyAlignment="1" applyProtection="1">
      <alignment horizontal="center" wrapText="1"/>
      <protection locked="0"/>
    </xf>
    <xf numFmtId="168" fontId="2" fillId="7" borderId="16" xfId="0" applyNumberFormat="1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</xf>
    <xf numFmtId="0" fontId="13" fillId="6" borderId="14" xfId="0" applyFont="1" applyFill="1" applyBorder="1" applyAlignment="1" applyProtection="1">
      <alignment horizontal="center"/>
      <protection locked="0"/>
    </xf>
    <xf numFmtId="0" fontId="13" fillId="6" borderId="15" xfId="0" applyFont="1" applyFill="1" applyBorder="1" applyAlignment="1" applyProtection="1">
      <alignment horizontal="center"/>
      <protection locked="0"/>
    </xf>
    <xf numFmtId="0" fontId="13" fillId="6" borderId="16" xfId="0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DF6E7"/>
      <color rgb="FFF8F8F8"/>
      <color rgb="FFA14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424125</xdr:colOff>
      <xdr:row>1</xdr:row>
      <xdr:rowOff>3453</xdr:rowOff>
    </xdr:from>
    <xdr:to>
      <xdr:col>4</xdr:col>
      <xdr:colOff>414600</xdr:colOff>
      <xdr:row>4</xdr:row>
      <xdr:rowOff>5651</xdr:rowOff>
    </xdr:to>
    <xdr:pic>
      <xdr:nvPicPr>
        <xdr:cNvPr id="1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8125" y="165378"/>
          <a:ext cx="7334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326027</xdr:colOff>
      <xdr:row>1</xdr:row>
      <xdr:rowOff>3454</xdr:rowOff>
    </xdr:from>
    <xdr:to>
      <xdr:col>3</xdr:col>
      <xdr:colOff>271723</xdr:colOff>
      <xdr:row>4</xdr:row>
      <xdr:rowOff>72326</xdr:rowOff>
    </xdr:to>
    <xdr:pic>
      <xdr:nvPicPr>
        <xdr:cNvPr id="15" name="Picture 13" descr="http://www.data.gouv.fr/var/data_gouv_fr/storage/images/producteurs/ministere-des-sports-de-la-jeunesse-de-l-education-populaire-et-de-la-vie-associative/3485-4-fre-FR/Ministere-des-Sports-de-la-Jeunesse-de-l-Education-populaire-et-de-la-vie-associative_articl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7077" y="165379"/>
          <a:ext cx="688646" cy="9165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0</xdr:row>
      <xdr:rowOff>161835</xdr:rowOff>
    </xdr:from>
    <xdr:to>
      <xdr:col>2</xdr:col>
      <xdr:colOff>179540</xdr:colOff>
      <xdr:row>4</xdr:row>
      <xdr:rowOff>138951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835"/>
          <a:ext cx="874865" cy="9867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selin/Documents/BSE/CR%20Bretagne/Reglements/Reglements_Valides_AG/CR_BZH_FFME-Reglement.Financier-Annexe5_Rembours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frais"/>
      <sheetName val="données"/>
    </sheetNames>
    <sheetDataSet>
      <sheetData sheetId="0" refreshError="1"/>
      <sheetData sheetId="1">
        <row r="3">
          <cell r="A3" t="str">
            <v>Administration</v>
          </cell>
        </row>
        <row r="4">
          <cell r="A4" t="str">
            <v>Commission Compétition</v>
          </cell>
        </row>
        <row r="5">
          <cell r="A5" t="str">
            <v>Commission Formation</v>
          </cell>
        </row>
        <row r="6">
          <cell r="A6" t="str">
            <v>Commission Montagne</v>
          </cell>
        </row>
        <row r="7">
          <cell r="A7" t="str">
            <v>Commission Canyon</v>
          </cell>
        </row>
        <row r="8">
          <cell r="A8" t="str">
            <v>Commission Communication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W41"/>
  <sheetViews>
    <sheetView showGridLines="0" showRowColHeaders="0" tabSelected="1" zoomScaleNormal="100" workbookViewId="0">
      <selection activeCell="E17" sqref="E17:F17"/>
    </sheetView>
  </sheetViews>
  <sheetFormatPr baseColWidth="10" defaultColWidth="9.140625" defaultRowHeight="12.75" x14ac:dyDescent="0.2"/>
  <cols>
    <col min="1" max="1" width="0.5703125" style="10" customWidth="1"/>
    <col min="2" max="14" width="11.140625" style="10" customWidth="1"/>
    <col min="15" max="15" width="9.140625" style="10"/>
    <col min="16" max="16" width="20.85546875" style="10" hidden="1" customWidth="1"/>
    <col min="17" max="17" width="12.140625" style="10" hidden="1" customWidth="1"/>
    <col min="18" max="18" width="14.5703125" style="10" hidden="1" customWidth="1"/>
    <col min="19" max="19" width="6.28515625" style="10" hidden="1" customWidth="1"/>
    <col min="20" max="20" width="7.140625" style="10" hidden="1" customWidth="1"/>
    <col min="21" max="21" width="10" style="10" hidden="1" customWidth="1"/>
    <col min="22" max="22" width="5.7109375" style="10" hidden="1" customWidth="1"/>
    <col min="23" max="23" width="4.7109375" style="10" hidden="1" customWidth="1"/>
    <col min="24" max="16384" width="9.140625" style="10"/>
  </cols>
  <sheetData>
    <row r="2" spans="2:23" s="4" customFormat="1" ht="16.5" customHeight="1" x14ac:dyDescent="0.25">
      <c r="B2" s="115"/>
      <c r="C2" s="116"/>
      <c r="D2" s="1"/>
      <c r="E2" s="1"/>
      <c r="F2" s="1"/>
      <c r="G2" s="1"/>
      <c r="H2" s="1"/>
      <c r="I2" s="1"/>
      <c r="J2" s="1"/>
      <c r="K2" s="2"/>
      <c r="L2" s="3"/>
      <c r="M2" s="117"/>
      <c r="N2" s="117"/>
    </row>
    <row r="3" spans="2:23" ht="25.5" customHeight="1" x14ac:dyDescent="0.35">
      <c r="B3" s="116"/>
      <c r="C3" s="116"/>
      <c r="D3" s="5"/>
      <c r="E3" s="5"/>
      <c r="F3" s="6" t="s">
        <v>65</v>
      </c>
      <c r="G3" s="7"/>
      <c r="H3" s="7"/>
      <c r="I3" s="7"/>
      <c r="J3" s="8" t="s">
        <v>18</v>
      </c>
      <c r="K3" s="9"/>
      <c r="L3" s="8"/>
      <c r="M3" s="8"/>
      <c r="N3" s="8"/>
    </row>
    <row r="4" spans="2:23" ht="24.95" customHeight="1" x14ac:dyDescent="0.2">
      <c r="B4" s="7"/>
      <c r="C4" s="7"/>
      <c r="D4" s="7"/>
      <c r="E4" s="7"/>
      <c r="F4" s="11" t="s">
        <v>8</v>
      </c>
      <c r="G4" s="7"/>
      <c r="H4" s="7"/>
      <c r="I4" s="7"/>
      <c r="J4" s="7"/>
      <c r="K4" s="7"/>
      <c r="L4" s="7"/>
      <c r="M4" s="7"/>
      <c r="N4" s="7"/>
    </row>
    <row r="5" spans="2:23" ht="17.100000000000001" customHeight="1" x14ac:dyDescent="0.2">
      <c r="B5" s="12"/>
      <c r="C5" s="118"/>
      <c r="D5" s="118"/>
      <c r="E5" s="18"/>
      <c r="F5" s="13"/>
      <c r="H5" s="14"/>
    </row>
    <row r="6" spans="2:23" ht="17.100000000000001" customHeight="1" x14ac:dyDescent="0.2">
      <c r="B6" s="12" t="s">
        <v>10</v>
      </c>
      <c r="C6" s="119" t="s">
        <v>21</v>
      </c>
      <c r="D6" s="119"/>
      <c r="E6" s="119"/>
      <c r="F6" s="13"/>
      <c r="G6" s="15" t="s">
        <v>11</v>
      </c>
      <c r="H6" s="119" t="s">
        <v>1</v>
      </c>
      <c r="I6" s="119"/>
      <c r="L6" s="15" t="s">
        <v>52</v>
      </c>
      <c r="M6" s="100"/>
      <c r="N6" s="100"/>
    </row>
    <row r="7" spans="2:23" ht="17.100000000000001" customHeight="1" x14ac:dyDescent="0.2">
      <c r="B7" s="12" t="s">
        <v>12</v>
      </c>
      <c r="C7" s="12"/>
      <c r="D7" s="12"/>
      <c r="E7" s="12"/>
      <c r="F7" s="13"/>
      <c r="G7" s="13"/>
      <c r="H7" s="13"/>
    </row>
    <row r="8" spans="2:23" ht="16.5" customHeight="1" x14ac:dyDescent="0.2">
      <c r="B8" s="16" t="s">
        <v>20</v>
      </c>
      <c r="C8" s="104"/>
      <c r="D8" s="104"/>
      <c r="E8" s="104"/>
      <c r="F8" s="16" t="s">
        <v>19</v>
      </c>
      <c r="G8" s="101"/>
      <c r="H8" s="101"/>
      <c r="I8" s="16" t="s">
        <v>31</v>
      </c>
      <c r="J8" s="100"/>
      <c r="K8" s="100"/>
      <c r="L8" s="20" t="s">
        <v>39</v>
      </c>
      <c r="M8" s="100"/>
      <c r="N8" s="100"/>
      <c r="P8" s="60" t="s">
        <v>61</v>
      </c>
      <c r="Q8" s="27">
        <v>40</v>
      </c>
      <c r="R8" s="82" t="s">
        <v>60</v>
      </c>
      <c r="S8" s="83"/>
      <c r="T8" s="55">
        <f>MIN(2,C12+IF(OR(E14="OUI",D23&gt;=800),1,0))</f>
        <v>1</v>
      </c>
    </row>
    <row r="9" spans="2:23" ht="16.5" customHeight="1" x14ac:dyDescent="0.2">
      <c r="B9" s="16" t="s">
        <v>13</v>
      </c>
      <c r="C9" s="104"/>
      <c r="D9" s="104"/>
      <c r="E9" s="104"/>
      <c r="F9" s="104"/>
      <c r="G9" s="16" t="s">
        <v>29</v>
      </c>
      <c r="H9" s="23"/>
      <c r="I9" s="16" t="s">
        <v>23</v>
      </c>
      <c r="J9" s="100"/>
      <c r="K9" s="100"/>
      <c r="L9" s="10" t="s">
        <v>46</v>
      </c>
      <c r="M9" s="100"/>
      <c r="N9" s="100"/>
      <c r="P9" s="60" t="s">
        <v>62</v>
      </c>
      <c r="Q9" s="17">
        <v>0.30599999999999999</v>
      </c>
    </row>
    <row r="10" spans="2:23" ht="17.100000000000001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23" s="19" customFormat="1" ht="20.100000000000001" customHeight="1" x14ac:dyDescent="0.2">
      <c r="B11" s="54" t="s">
        <v>2</v>
      </c>
      <c r="C11" s="77"/>
      <c r="D11" s="81"/>
      <c r="E11" s="54" t="s">
        <v>3</v>
      </c>
      <c r="F11" s="57"/>
      <c r="G11" s="21"/>
      <c r="H11" s="84" t="s">
        <v>7</v>
      </c>
      <c r="I11" s="85"/>
      <c r="J11" s="85"/>
      <c r="K11" s="85"/>
      <c r="L11" s="85"/>
      <c r="M11" s="85"/>
      <c r="N11" s="86"/>
      <c r="P11" s="98" t="str">
        <f>CONCATENATE(C11,D15)</f>
        <v/>
      </c>
      <c r="Q11" s="98"/>
      <c r="S11" s="30" t="s">
        <v>55</v>
      </c>
      <c r="T11" s="30" t="s">
        <v>56</v>
      </c>
      <c r="U11" s="30" t="s">
        <v>54</v>
      </c>
      <c r="V11" s="19" t="s">
        <v>38</v>
      </c>
      <c r="W11" s="19" t="s">
        <v>37</v>
      </c>
    </row>
    <row r="12" spans="2:23" ht="17.100000000000001" customHeight="1" x14ac:dyDescent="0.2">
      <c r="B12" s="54" t="s">
        <v>4</v>
      </c>
      <c r="C12" s="59">
        <f>F13-D13+1</f>
        <v>1</v>
      </c>
      <c r="D12" s="58" t="str">
        <f>IF(OR(C12=0,C12=1),"jour","jours")</f>
        <v>jour</v>
      </c>
      <c r="E12" s="54" t="s">
        <v>57</v>
      </c>
      <c r="F12" s="57"/>
      <c r="G12" s="21"/>
      <c r="H12" s="69" t="s">
        <v>24</v>
      </c>
      <c r="I12" s="76"/>
      <c r="J12" s="36"/>
      <c r="K12" s="76" t="s">
        <v>6</v>
      </c>
      <c r="L12" s="76"/>
      <c r="M12" s="71" t="s">
        <v>58</v>
      </c>
      <c r="N12" s="72"/>
      <c r="P12" s="10" t="s">
        <v>0</v>
      </c>
      <c r="R12" s="10" t="str">
        <f t="shared" ref="R12:R23" si="0">CONCATENATE(P12,Q12)</f>
        <v>Championnat de France</v>
      </c>
      <c r="S12" s="24">
        <v>1</v>
      </c>
      <c r="T12" s="24">
        <v>0.33</v>
      </c>
      <c r="U12" s="24">
        <v>0</v>
      </c>
      <c r="V12" s="24">
        <f t="shared" ref="V12:V16" si="1">$U12*$S12</f>
        <v>0</v>
      </c>
      <c r="W12" s="24">
        <f t="shared" ref="W12:W16" si="2">$U12*$T12</f>
        <v>0</v>
      </c>
    </row>
    <row r="13" spans="2:23" ht="17.100000000000001" customHeight="1" x14ac:dyDescent="0.2">
      <c r="B13" s="31" t="str">
        <f>IF(C12&lt;2,"Date","Dates")</f>
        <v>Date</v>
      </c>
      <c r="C13" s="32" t="s">
        <v>9</v>
      </c>
      <c r="D13" s="33">
        <v>11</v>
      </c>
      <c r="E13" s="34" t="s">
        <v>53</v>
      </c>
      <c r="F13" s="35">
        <v>11</v>
      </c>
      <c r="G13" s="21"/>
      <c r="H13" s="79" t="s">
        <v>59</v>
      </c>
      <c r="I13" s="80"/>
      <c r="J13" s="56"/>
      <c r="K13" s="110" t="s">
        <v>48</v>
      </c>
      <c r="L13" s="80"/>
      <c r="M13" s="64">
        <v>0</v>
      </c>
      <c r="N13" s="65"/>
      <c r="P13" s="10" t="s">
        <v>0</v>
      </c>
      <c r="Q13" s="10" t="s">
        <v>32</v>
      </c>
      <c r="R13" s="10" t="str">
        <f t="shared" si="0"/>
        <v>Championnat de FranceQualifications</v>
      </c>
      <c r="S13" s="24">
        <v>1</v>
      </c>
      <c r="T13" s="24">
        <v>0.33</v>
      </c>
      <c r="U13" s="24">
        <v>0.5</v>
      </c>
      <c r="V13" s="24">
        <f t="shared" si="1"/>
        <v>0.5</v>
      </c>
      <c r="W13" s="24">
        <f t="shared" si="2"/>
        <v>0.16500000000000001</v>
      </c>
    </row>
    <row r="14" spans="2:23" ht="17.100000000000001" customHeight="1" x14ac:dyDescent="0.2">
      <c r="B14" s="73" t="s">
        <v>51</v>
      </c>
      <c r="C14" s="74"/>
      <c r="D14" s="75"/>
      <c r="E14" s="71" t="s">
        <v>58</v>
      </c>
      <c r="F14" s="72"/>
      <c r="G14" s="21"/>
      <c r="H14" s="69" t="s">
        <v>47</v>
      </c>
      <c r="I14" s="76"/>
      <c r="J14" s="76"/>
      <c r="K14" s="76"/>
      <c r="L14" s="70"/>
      <c r="M14" s="71">
        <v>0</v>
      </c>
      <c r="N14" s="72"/>
      <c r="P14" s="10" t="s">
        <v>0</v>
      </c>
      <c r="Q14" s="10" t="s">
        <v>33</v>
      </c>
      <c r="R14" s="10" t="str">
        <f t="shared" si="0"/>
        <v>Championnat de FranceDemi-finale</v>
      </c>
      <c r="S14" s="24">
        <v>1</v>
      </c>
      <c r="T14" s="24">
        <v>0.33</v>
      </c>
      <c r="U14" s="24">
        <v>0.75</v>
      </c>
      <c r="V14" s="24">
        <f t="shared" si="1"/>
        <v>0.75</v>
      </c>
      <c r="W14" s="24">
        <f t="shared" si="2"/>
        <v>0.2475</v>
      </c>
    </row>
    <row r="15" spans="2:23" ht="17.100000000000001" customHeight="1" x14ac:dyDescent="0.2">
      <c r="B15" s="73" t="s">
        <v>22</v>
      </c>
      <c r="C15" s="75"/>
      <c r="D15" s="111"/>
      <c r="E15" s="112"/>
      <c r="F15" s="113"/>
      <c r="G15" s="21"/>
      <c r="H15" s="87" t="s">
        <v>25</v>
      </c>
      <c r="I15" s="88"/>
      <c r="J15" s="88"/>
      <c r="K15" s="88"/>
      <c r="L15" s="89"/>
      <c r="M15" s="102">
        <f>IF(AND($J$13&lt;&gt;0,M13&lt;&gt;0,$M$12="OUI"),IF(($J$12-$M$14)/($J$13*$M$13)&gt;=VLOOKUP($P$11,$R$12:$W$31,3,FALSE)*MIN($Q$8,$J$12/($J$13*$M$13)),MIN($Q$8,$J$12/($J$13*$M$13))*VLOOKUP($P$11,$R$12:$W$31,6,FALSE)*$T$8,MAX(0,VLOOKUP($P$11,$R$12:$W$31,4,FALSE)*($J$12-$M$14)/($J$13*$M$13))),0)</f>
        <v>0</v>
      </c>
      <c r="N15" s="103"/>
      <c r="P15" s="10" t="s">
        <v>0</v>
      </c>
      <c r="Q15" s="10" t="s">
        <v>34</v>
      </c>
      <c r="R15" s="10" t="str">
        <f t="shared" si="0"/>
        <v>Championnat de FranceFinale</v>
      </c>
      <c r="S15" s="24">
        <v>1</v>
      </c>
      <c r="T15" s="24">
        <v>0.33</v>
      </c>
      <c r="U15" s="24">
        <v>1</v>
      </c>
      <c r="V15" s="24">
        <f t="shared" si="1"/>
        <v>1</v>
      </c>
      <c r="W15" s="24">
        <f t="shared" si="2"/>
        <v>0.33</v>
      </c>
    </row>
    <row r="16" spans="2:23" ht="17.100000000000001" customHeight="1" x14ac:dyDescent="0.2">
      <c r="B16" s="73" t="s">
        <v>45</v>
      </c>
      <c r="C16" s="74"/>
      <c r="D16" s="75"/>
      <c r="E16" s="71" t="s">
        <v>58</v>
      </c>
      <c r="F16" s="72"/>
      <c r="G16" s="21"/>
      <c r="P16" s="10" t="s">
        <v>0</v>
      </c>
      <c r="Q16" s="10" t="s">
        <v>35</v>
      </c>
      <c r="R16" s="10" t="str">
        <f t="shared" si="0"/>
        <v>Championnat de FrancePodium</v>
      </c>
      <c r="S16" s="24">
        <v>1</v>
      </c>
      <c r="T16" s="24">
        <v>0.33</v>
      </c>
      <c r="U16" s="24">
        <v>1</v>
      </c>
      <c r="V16" s="24">
        <f t="shared" si="1"/>
        <v>1</v>
      </c>
      <c r="W16" s="24">
        <f t="shared" si="2"/>
        <v>0.33</v>
      </c>
    </row>
    <row r="17" spans="2:23" ht="17.100000000000001" customHeight="1" x14ac:dyDescent="0.2">
      <c r="B17" s="69" t="s">
        <v>67</v>
      </c>
      <c r="C17" s="76"/>
      <c r="D17" s="70"/>
      <c r="E17" s="77"/>
      <c r="F17" s="78"/>
      <c r="G17" s="21"/>
      <c r="H17" s="21"/>
      <c r="I17" s="21"/>
      <c r="J17" s="21"/>
      <c r="K17" s="21"/>
      <c r="L17" s="21"/>
      <c r="M17" s="21"/>
      <c r="N17" s="21"/>
      <c r="P17" s="10" t="s">
        <v>36</v>
      </c>
      <c r="R17" s="10" t="str">
        <f t="shared" si="0"/>
        <v>Coupe de France</v>
      </c>
      <c r="S17" s="24">
        <v>0.6</v>
      </c>
      <c r="T17" s="24">
        <v>0.25</v>
      </c>
      <c r="U17" s="24">
        <v>0</v>
      </c>
      <c r="V17" s="24">
        <f t="shared" ref="V17:V25" si="3">$U17*$S17</f>
        <v>0</v>
      </c>
      <c r="W17" s="24">
        <f t="shared" ref="W17:W25" si="4">$U17*$T17</f>
        <v>0</v>
      </c>
    </row>
    <row r="18" spans="2:23" ht="17.100000000000001" customHeight="1" x14ac:dyDescent="0.2">
      <c r="B18" s="62" t="s">
        <v>68</v>
      </c>
      <c r="C18" s="61"/>
      <c r="D18" s="61"/>
      <c r="E18" s="77"/>
      <c r="F18" s="78"/>
      <c r="G18" s="21"/>
      <c r="H18" s="21"/>
      <c r="I18" s="21"/>
      <c r="J18" s="21"/>
      <c r="K18" s="21"/>
      <c r="L18" s="21"/>
      <c r="M18" s="21"/>
      <c r="N18" s="21"/>
      <c r="S18" s="24"/>
      <c r="T18" s="24"/>
      <c r="U18" s="24"/>
      <c r="V18" s="24"/>
      <c r="W18" s="24"/>
    </row>
    <row r="19" spans="2:23" ht="17.100000000000001" customHeight="1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S19" s="24"/>
      <c r="T19" s="24"/>
      <c r="U19" s="24"/>
      <c r="V19" s="24"/>
      <c r="W19" s="24"/>
    </row>
    <row r="20" spans="2:23" ht="17.100000000000001" customHeight="1" x14ac:dyDescent="0.2">
      <c r="B20" s="66" t="s">
        <v>50</v>
      </c>
      <c r="C20" s="67"/>
      <c r="D20" s="67"/>
      <c r="E20" s="67"/>
      <c r="F20" s="68"/>
      <c r="G20" s="21"/>
      <c r="H20" s="84" t="s">
        <v>5</v>
      </c>
      <c r="I20" s="85"/>
      <c r="J20" s="85"/>
      <c r="K20" s="85"/>
      <c r="L20" s="85"/>
      <c r="M20" s="85"/>
      <c r="N20" s="86"/>
      <c r="P20" s="10" t="s">
        <v>36</v>
      </c>
      <c r="Q20" s="10" t="s">
        <v>32</v>
      </c>
      <c r="R20" s="10" t="str">
        <f t="shared" si="0"/>
        <v>Coupe de FranceQualifications</v>
      </c>
      <c r="S20" s="24">
        <v>0.6</v>
      </c>
      <c r="T20" s="24">
        <v>0.25</v>
      </c>
      <c r="U20" s="24">
        <v>0.3</v>
      </c>
      <c r="V20" s="24">
        <f t="shared" si="3"/>
        <v>0.18</v>
      </c>
      <c r="W20" s="24">
        <f t="shared" si="4"/>
        <v>7.4999999999999997E-2</v>
      </c>
    </row>
    <row r="21" spans="2:23" ht="17.100000000000001" customHeight="1" x14ac:dyDescent="0.2">
      <c r="B21" s="69" t="s">
        <v>27</v>
      </c>
      <c r="C21" s="70"/>
      <c r="D21" s="63" t="s">
        <v>63</v>
      </c>
      <c r="E21" s="64"/>
      <c r="F21" s="65"/>
      <c r="G21" s="21"/>
      <c r="H21" s="69" t="s">
        <v>24</v>
      </c>
      <c r="I21" s="70"/>
      <c r="J21" s="36"/>
      <c r="K21" s="76" t="s">
        <v>6</v>
      </c>
      <c r="L21" s="70"/>
      <c r="M21" s="71" t="s">
        <v>64</v>
      </c>
      <c r="N21" s="72"/>
      <c r="P21" s="10" t="s">
        <v>36</v>
      </c>
      <c r="Q21" s="10" t="s">
        <v>33</v>
      </c>
      <c r="R21" s="10" t="str">
        <f t="shared" si="0"/>
        <v>Coupe de FranceDemi-finale</v>
      </c>
      <c r="S21" s="24">
        <v>0.6</v>
      </c>
      <c r="T21" s="24">
        <v>0.25</v>
      </c>
      <c r="U21" s="24">
        <v>0.5</v>
      </c>
      <c r="V21" s="24">
        <f t="shared" si="3"/>
        <v>0.3</v>
      </c>
      <c r="W21" s="24">
        <f t="shared" si="4"/>
        <v>0.125</v>
      </c>
    </row>
    <row r="22" spans="2:23" ht="17.100000000000001" customHeight="1" x14ac:dyDescent="0.2">
      <c r="B22" s="69" t="s">
        <v>28</v>
      </c>
      <c r="C22" s="70"/>
      <c r="D22" s="63" t="s">
        <v>63</v>
      </c>
      <c r="E22" s="64"/>
      <c r="F22" s="65"/>
      <c r="G22" s="21"/>
      <c r="H22" s="69" t="s">
        <v>47</v>
      </c>
      <c r="I22" s="76"/>
      <c r="J22" s="76"/>
      <c r="K22" s="76"/>
      <c r="L22" s="70"/>
      <c r="M22" s="71">
        <v>0</v>
      </c>
      <c r="N22" s="72"/>
      <c r="O22" s="53"/>
      <c r="P22" s="10" t="s">
        <v>36</v>
      </c>
      <c r="Q22" s="10" t="s">
        <v>34</v>
      </c>
      <c r="R22" s="10" t="str">
        <f t="shared" si="0"/>
        <v>Coupe de FranceFinale</v>
      </c>
      <c r="S22" s="24">
        <v>0.6</v>
      </c>
      <c r="T22" s="24">
        <v>0.25</v>
      </c>
      <c r="U22" s="24">
        <v>0.75</v>
      </c>
      <c r="V22" s="24">
        <f t="shared" si="3"/>
        <v>0.44999999999999996</v>
      </c>
      <c r="W22" s="24">
        <f t="shared" si="4"/>
        <v>0.1875</v>
      </c>
    </row>
    <row r="23" spans="2:23" ht="17.100000000000001" customHeight="1" x14ac:dyDescent="0.2">
      <c r="B23" s="37" t="s">
        <v>49</v>
      </c>
      <c r="C23" s="38"/>
      <c r="D23" s="105">
        <v>0</v>
      </c>
      <c r="E23" s="106"/>
      <c r="F23" s="107"/>
      <c r="G23" s="21"/>
      <c r="H23" s="87" t="s">
        <v>26</v>
      </c>
      <c r="I23" s="88"/>
      <c r="J23" s="88"/>
      <c r="K23" s="88"/>
      <c r="L23" s="89"/>
      <c r="M23" s="102">
        <f>IF($M$21="OUI",IF(($J$21-$M$22)&gt;=VLOOKUP($P$11,$R$12:$W$31,2,FALSE)*$J$21,VLOOKUP($P$11,$R$12:$W$31,5,FALSE)*$J$21,MAX(0,VLOOKUP($P$11,$R$12:$W$31,4,FALSE)*($J$21-$M$22))),0)</f>
        <v>0</v>
      </c>
      <c r="N23" s="103"/>
      <c r="P23" s="10" t="s">
        <v>36</v>
      </c>
      <c r="Q23" s="10" t="s">
        <v>35</v>
      </c>
      <c r="R23" s="10" t="str">
        <f t="shared" si="0"/>
        <v>Coupe de FrancePodium</v>
      </c>
      <c r="S23" s="24">
        <v>0.6</v>
      </c>
      <c r="T23" s="24">
        <v>0.25</v>
      </c>
      <c r="U23" s="24">
        <v>1</v>
      </c>
      <c r="V23" s="24">
        <f t="shared" si="3"/>
        <v>0.6</v>
      </c>
      <c r="W23" s="24">
        <f t="shared" si="4"/>
        <v>0.25</v>
      </c>
    </row>
    <row r="24" spans="2:23" ht="17.100000000000001" customHeight="1" x14ac:dyDescent="0.2">
      <c r="C24" s="39"/>
      <c r="D24" s="39"/>
      <c r="E24" s="39"/>
      <c r="F24" s="39"/>
      <c r="G24" s="39"/>
      <c r="H24" s="21"/>
      <c r="I24" s="21"/>
      <c r="J24" s="21"/>
      <c r="K24" s="21"/>
      <c r="L24" s="21"/>
      <c r="M24" s="21"/>
      <c r="N24" s="21"/>
      <c r="R24" s="10" t="str">
        <f>CONCATENATE(P23,Q24)</f>
        <v>Coupe de France</v>
      </c>
      <c r="S24" s="24">
        <v>0</v>
      </c>
      <c r="T24" s="24">
        <v>0</v>
      </c>
      <c r="U24" s="24">
        <v>0</v>
      </c>
      <c r="V24" s="24">
        <f t="shared" si="3"/>
        <v>0</v>
      </c>
      <c r="W24" s="24">
        <f t="shared" si="4"/>
        <v>0</v>
      </c>
    </row>
    <row r="25" spans="2:23" ht="17.100000000000001" customHeight="1" x14ac:dyDescent="0.2">
      <c r="B25" s="96" t="str">
        <f>"Je, soussigné(e), "&amp;G8&amp;" "&amp;C8&amp;", certifie par la présente l'exactitude des renseignements communiqués et l'authenticité des documents fournis."</f>
        <v>Je, soussigné(e),  , certifie par la présente l'exactitude des renseignements communiqués et l'authenticité des documents fournis.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Q25" s="10" t="s">
        <v>32</v>
      </c>
      <c r="R25" s="10" t="str">
        <f>CONCATENATE(P24,Q25)</f>
        <v>Qualifications</v>
      </c>
      <c r="S25" s="24">
        <v>0</v>
      </c>
      <c r="T25" s="24">
        <v>0</v>
      </c>
      <c r="U25" s="24">
        <v>0</v>
      </c>
      <c r="V25" s="24">
        <f t="shared" si="3"/>
        <v>0</v>
      </c>
      <c r="W25" s="24">
        <f t="shared" si="4"/>
        <v>0</v>
      </c>
    </row>
    <row r="26" spans="2:23" ht="7.5" customHeight="1" x14ac:dyDescent="0.2">
      <c r="B26" s="39"/>
      <c r="C26" s="39"/>
      <c r="D26" s="39"/>
      <c r="E26" s="39"/>
      <c r="F26" s="39"/>
      <c r="G26" s="39"/>
      <c r="H26" s="114" t="s">
        <v>43</v>
      </c>
      <c r="I26" s="21"/>
      <c r="J26" s="21"/>
      <c r="K26" s="114" t="s">
        <v>44</v>
      </c>
      <c r="L26" s="21"/>
      <c r="M26" s="21"/>
      <c r="N26" s="21"/>
      <c r="V26" s="24"/>
      <c r="W26" s="24"/>
    </row>
    <row r="27" spans="2:23" ht="17.100000000000001" customHeight="1" x14ac:dyDescent="0.2">
      <c r="B27" s="22" t="s">
        <v>41</v>
      </c>
      <c r="C27" s="99"/>
      <c r="D27" s="99"/>
      <c r="E27" s="22" t="s">
        <v>42</v>
      </c>
      <c r="F27" s="28"/>
      <c r="G27" s="21"/>
      <c r="H27" s="114"/>
      <c r="I27" s="94"/>
      <c r="J27" s="94"/>
      <c r="K27" s="114"/>
      <c r="L27" s="94"/>
      <c r="M27" s="94"/>
      <c r="N27" s="21"/>
      <c r="Q27" s="10" t="s">
        <v>33</v>
      </c>
      <c r="R27" s="10" t="str">
        <f>CONCATENATE(P24,Q27)</f>
        <v>Demi-finale</v>
      </c>
      <c r="S27" s="24">
        <v>0</v>
      </c>
      <c r="T27" s="24">
        <v>0</v>
      </c>
      <c r="U27" s="24">
        <v>0</v>
      </c>
      <c r="V27" s="24">
        <f>$U27*$S27</f>
        <v>0</v>
      </c>
      <c r="W27" s="24">
        <f>$U27*$T27</f>
        <v>0</v>
      </c>
    </row>
    <row r="28" spans="2:23" ht="17.100000000000001" customHeight="1" x14ac:dyDescent="0.2">
      <c r="B28" s="22"/>
      <c r="C28" s="22"/>
      <c r="D28" s="22"/>
      <c r="E28" s="22"/>
      <c r="F28" s="22"/>
      <c r="G28" s="21"/>
      <c r="H28" s="114"/>
      <c r="I28" s="95"/>
      <c r="J28" s="95"/>
      <c r="K28" s="114"/>
      <c r="L28" s="95"/>
      <c r="M28" s="95"/>
      <c r="N28" s="21"/>
      <c r="Q28" s="10" t="s">
        <v>34</v>
      </c>
      <c r="R28" s="10" t="str">
        <f>CONCATENATE(P28,Q28)</f>
        <v>Finale</v>
      </c>
      <c r="S28" s="24">
        <v>0</v>
      </c>
      <c r="T28" s="24">
        <v>0</v>
      </c>
      <c r="U28" s="24">
        <v>0</v>
      </c>
      <c r="V28" s="24">
        <f>$U28*$S28</f>
        <v>0</v>
      </c>
      <c r="W28" s="24">
        <f>$U28*$T28</f>
        <v>0</v>
      </c>
    </row>
    <row r="29" spans="2:23" ht="7.5" customHeight="1" x14ac:dyDescent="0.2"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5"/>
      <c r="N29" s="25"/>
      <c r="V29" s="24"/>
      <c r="W29" s="24"/>
    </row>
    <row r="30" spans="2:23" ht="17.100000000000001" customHeight="1" x14ac:dyDescent="0.2">
      <c r="B30" s="108" t="s">
        <v>66</v>
      </c>
      <c r="C30" s="109"/>
      <c r="D30" s="45"/>
      <c r="E30" s="41"/>
      <c r="F30" s="41"/>
      <c r="G30" s="41"/>
      <c r="H30" s="41"/>
      <c r="I30" s="41"/>
      <c r="J30" s="41"/>
      <c r="K30" s="41"/>
      <c r="L30" s="41"/>
      <c r="M30" s="41"/>
      <c r="N30" s="42"/>
      <c r="Q30" s="10" t="s">
        <v>35</v>
      </c>
      <c r="R30" s="10" t="str">
        <f>CONCATENATE(P30,Q30)</f>
        <v>Podium</v>
      </c>
      <c r="S30" s="24">
        <v>0</v>
      </c>
      <c r="T30" s="24">
        <v>0</v>
      </c>
      <c r="U30" s="24">
        <v>0</v>
      </c>
      <c r="V30" s="24">
        <f>$U30*$S30</f>
        <v>0</v>
      </c>
      <c r="W30" s="24">
        <f>$U30*$T30</f>
        <v>0</v>
      </c>
    </row>
    <row r="31" spans="2:23" ht="17.100000000000001" customHeight="1" x14ac:dyDescent="0.2">
      <c r="B31" s="26" t="s">
        <v>30</v>
      </c>
      <c r="C31" s="97"/>
      <c r="D31" s="97"/>
      <c r="E31" s="50"/>
      <c r="F31" s="51" t="s">
        <v>16</v>
      </c>
      <c r="G31" s="97"/>
      <c r="H31" s="97"/>
      <c r="I31" s="97"/>
      <c r="J31" s="97"/>
      <c r="K31" s="51" t="s">
        <v>41</v>
      </c>
      <c r="L31" s="40"/>
      <c r="M31" s="15" t="s">
        <v>42</v>
      </c>
      <c r="N31" s="29"/>
      <c r="R31" s="10" t="str">
        <f>CONCATENATE(P31,Q31)</f>
        <v/>
      </c>
      <c r="S31" s="24">
        <v>0</v>
      </c>
      <c r="T31" s="24">
        <v>0</v>
      </c>
      <c r="U31" s="24">
        <v>0</v>
      </c>
      <c r="V31" s="24">
        <f>$U31*$S31</f>
        <v>0</v>
      </c>
      <c r="W31" s="24">
        <f>$U31*$T31</f>
        <v>0</v>
      </c>
    </row>
    <row r="32" spans="2:23" ht="16.5" customHeight="1" x14ac:dyDescent="0.2">
      <c r="B32" s="26" t="s">
        <v>14</v>
      </c>
      <c r="C32" s="90"/>
      <c r="D32" s="90"/>
      <c r="E32" s="52"/>
      <c r="F32" s="52"/>
      <c r="G32" s="90"/>
      <c r="H32" s="90"/>
      <c r="I32" s="90"/>
      <c r="J32" s="90"/>
      <c r="K32" s="91" t="s">
        <v>17</v>
      </c>
      <c r="L32" s="92"/>
      <c r="M32" s="92"/>
      <c r="N32" s="43"/>
    </row>
    <row r="33" spans="2:14" ht="16.5" customHeight="1" x14ac:dyDescent="0.2">
      <c r="B33" s="49" t="s">
        <v>15</v>
      </c>
      <c r="C33" s="90"/>
      <c r="D33" s="90"/>
      <c r="E33" s="52"/>
      <c r="F33" s="51" t="s">
        <v>40</v>
      </c>
      <c r="G33" s="90"/>
      <c r="H33" s="90"/>
      <c r="I33" s="90"/>
      <c r="J33" s="90"/>
      <c r="K33" s="91"/>
      <c r="L33" s="93"/>
      <c r="M33" s="93"/>
      <c r="N33" s="43"/>
    </row>
    <row r="34" spans="2:14" ht="7.5" customHeight="1" x14ac:dyDescent="0.2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4"/>
    </row>
    <row r="39" spans="2:14" ht="12.75" customHeight="1" x14ac:dyDescent="0.2"/>
    <row r="41" spans="2:14" ht="12.75" customHeight="1" x14ac:dyDescent="0.2"/>
  </sheetData>
  <sheetProtection algorithmName="SHA-512" hashValue="Wokgb/gXvRiTPuy2HtUlXIaSqR7uTuBe1hIyp0+8JZMqok+6hMlf4biiXYtyI0zHwfLgMJ0eDhTEf123GSujkA==" saltValue="eGHbJQ0JrG6c/gQQu536ZA==" spinCount="100000" sheet="1" objects="1" scenarios="1" selectLockedCells="1"/>
  <mergeCells count="65">
    <mergeCell ref="B2:C3"/>
    <mergeCell ref="M2:N2"/>
    <mergeCell ref="C5:D5"/>
    <mergeCell ref="H6:I6"/>
    <mergeCell ref="M8:N8"/>
    <mergeCell ref="C6:E6"/>
    <mergeCell ref="C8:E8"/>
    <mergeCell ref="M6:N6"/>
    <mergeCell ref="H23:L23"/>
    <mergeCell ref="M23:N23"/>
    <mergeCell ref="D23:F23"/>
    <mergeCell ref="C33:D33"/>
    <mergeCell ref="C31:D31"/>
    <mergeCell ref="C32:D32"/>
    <mergeCell ref="B30:C30"/>
    <mergeCell ref="H26:H28"/>
    <mergeCell ref="K26:K28"/>
    <mergeCell ref="C9:F9"/>
    <mergeCell ref="M22:N22"/>
    <mergeCell ref="M9:N9"/>
    <mergeCell ref="H21:I21"/>
    <mergeCell ref="M14:N14"/>
    <mergeCell ref="K12:L12"/>
    <mergeCell ref="K13:L13"/>
    <mergeCell ref="B15:C15"/>
    <mergeCell ref="D15:F15"/>
    <mergeCell ref="H20:N20"/>
    <mergeCell ref="M21:N21"/>
    <mergeCell ref="H22:L22"/>
    <mergeCell ref="E14:F14"/>
    <mergeCell ref="B14:D14"/>
    <mergeCell ref="B22:C22"/>
    <mergeCell ref="G33:J33"/>
    <mergeCell ref="K32:K33"/>
    <mergeCell ref="L32:M33"/>
    <mergeCell ref="L27:M28"/>
    <mergeCell ref="B25:N25"/>
    <mergeCell ref="G31:J31"/>
    <mergeCell ref="G32:J32"/>
    <mergeCell ref="C27:D27"/>
    <mergeCell ref="I27:J28"/>
    <mergeCell ref="H12:I12"/>
    <mergeCell ref="H13:I13"/>
    <mergeCell ref="C11:D11"/>
    <mergeCell ref="R8:S8"/>
    <mergeCell ref="D21:F21"/>
    <mergeCell ref="H11:N11"/>
    <mergeCell ref="M12:N12"/>
    <mergeCell ref="M13:N13"/>
    <mergeCell ref="H14:L14"/>
    <mergeCell ref="H15:L15"/>
    <mergeCell ref="P11:Q11"/>
    <mergeCell ref="J9:K9"/>
    <mergeCell ref="G8:H8"/>
    <mergeCell ref="J8:K8"/>
    <mergeCell ref="K21:L21"/>
    <mergeCell ref="M15:N15"/>
    <mergeCell ref="D22:F22"/>
    <mergeCell ref="B20:F20"/>
    <mergeCell ref="B21:C21"/>
    <mergeCell ref="E16:F16"/>
    <mergeCell ref="B16:D16"/>
    <mergeCell ref="B17:D17"/>
    <mergeCell ref="E17:F17"/>
    <mergeCell ref="E18:F18"/>
  </mergeCells>
  <dataValidations count="5">
    <dataValidation type="list" allowBlank="1" showInputMessage="1" showErrorMessage="1" sqref="M21:N21 M12 E16 E14:F14">
      <formula1>"OUI,NON"</formula1>
    </dataValidation>
    <dataValidation type="list" allowBlank="1" showInputMessage="1" showErrorMessage="1" sqref="F11">
      <formula1>"Bloc,Difficulté"</formula1>
    </dataValidation>
    <dataValidation type="list" allowBlank="1" showInputMessage="1" showErrorMessage="1" sqref="C11">
      <formula1>"Championnat de France,Coupe de France"</formula1>
    </dataValidation>
    <dataValidation type="list" allowBlank="1" showInputMessage="1" showErrorMessage="1" sqref="F12">
      <formula1>"Minimes,Cadet(te)s,Juniors,Séniors"</formula1>
    </dataValidation>
    <dataValidation type="list" allowBlank="1" showInputMessage="1" showErrorMessage="1" sqref="D15">
      <formula1>"Qualifications,Demi-finale,Finale,Podium"</formula1>
    </dataValidation>
  </dataValidations>
  <pageMargins left="0.7" right="0.7" top="0.75" bottom="0.75" header="0.3" footer="0.3"/>
  <pageSetup paperSize="9" scale="9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Competition_V3</vt:lpstr>
      <vt:lpstr>Competition_V3!Zone_d_impression</vt:lpstr>
    </vt:vector>
  </TitlesOfParts>
  <Company>*****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Josselin CAZAUX</dc:creator>
  <cp:lastModifiedBy>tazgart</cp:lastModifiedBy>
  <cp:lastPrinted>2014-11-27T21:58:11Z</cp:lastPrinted>
  <dcterms:created xsi:type="dcterms:W3CDTF">2014-07-30T17:44:58Z</dcterms:created>
  <dcterms:modified xsi:type="dcterms:W3CDTF">2017-07-06T08:45:35Z</dcterms:modified>
</cp:coreProperties>
</file>